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6570" activeTab="0"/>
  </bookViews>
  <sheets>
    <sheet name="Oneri Urb. I e II Costo Costruz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<sst xmlns="http://schemas.openxmlformats.org/spreadsheetml/2006/main" count="83" uniqueCount="53">
  <si>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 xml:space="preserve"> </t>
  </si>
  <si>
    <t xml:space="preserve">  DETERMINAZIONE    ONERI     DI     URBANIZZAZIONE</t>
  </si>
  <si>
    <t>OGGETTO:</t>
  </si>
  <si>
    <t>COMMITTENTE :</t>
  </si>
  <si>
    <t>A</t>
  </si>
  <si>
    <t>Classe   di   appartenenza   del  Comune</t>
  </si>
  <si>
    <t>B</t>
  </si>
  <si>
    <t>Individuazione    del     Costo    Base</t>
  </si>
  <si>
    <t>ZONA</t>
  </si>
  <si>
    <t>Urb. Primarie</t>
  </si>
  <si>
    <t>Urb. Second.</t>
  </si>
  <si>
    <t>I.F.T.</t>
  </si>
  <si>
    <t>Urb. Prim.</t>
  </si>
  <si>
    <t>U.P.</t>
  </si>
  <si>
    <t>=</t>
  </si>
  <si>
    <t>Urb. Sec.</t>
  </si>
  <si>
    <t>U.S.</t>
  </si>
  <si>
    <t>C</t>
  </si>
  <si>
    <t xml:space="preserve">                Decurtazioni art. 24</t>
  </si>
  <si>
    <t>x</t>
  </si>
  <si>
    <t>-</t>
  </si>
  <si>
    <t>D</t>
  </si>
  <si>
    <t xml:space="preserve">               Coefficiente      correttivo       art. 25</t>
  </si>
  <si>
    <t>E</t>
  </si>
  <si>
    <t xml:space="preserve">              Coefficiente      correttivo       art.  27</t>
  </si>
  <si>
    <t xml:space="preserve">    1.00  -  1.10  -  1.30  -  1.50</t>
  </si>
  <si>
    <t>F</t>
  </si>
  <si>
    <t xml:space="preserve">              Coefficiente      correttivo       art. 28</t>
  </si>
  <si>
    <t>N.C.</t>
  </si>
  <si>
    <t>D.R.</t>
  </si>
  <si>
    <t>R.R.</t>
  </si>
  <si>
    <t>Zona    "A"</t>
  </si>
  <si>
    <t>Zona    "B"</t>
  </si>
  <si>
    <t>Zona    "C"</t>
  </si>
  <si>
    <t>G</t>
  </si>
  <si>
    <t xml:space="preserve">     ONERI    DI   URBANIZZAZIONE     RISULTANTI</t>
  </si>
  <si>
    <t>N. C.</t>
  </si>
  <si>
    <t>Su.</t>
  </si>
  <si>
    <t>Snr.</t>
  </si>
  <si>
    <t>Totale  Complessivo  Oneri</t>
  </si>
  <si>
    <t>Costo di Costruzione</t>
  </si>
  <si>
    <t>Vedi Modello</t>
  </si>
  <si>
    <t>VERSAMENTI   DA   EFFETTUARE</t>
  </si>
  <si>
    <t>1°</t>
  </si>
  <si>
    <t>Oneri di Urbanizz. Prim. e Costo di Costruz.</t>
  </si>
  <si>
    <t xml:space="preserve">   2°</t>
  </si>
  <si>
    <t>Oneri di Urbanizz. Secondarie</t>
  </si>
  <si>
    <t>3°</t>
  </si>
  <si>
    <t>Diritti di Segreteria</t>
  </si>
  <si>
    <t xml:space="preserve">   L'Ingegnere  Capo</t>
  </si>
  <si>
    <t>3A</t>
  </si>
  <si>
    <t>TOTALE</t>
  </si>
  <si>
    <t>€./mq.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</si>
</sst>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;[Red]\-#,##0.000"/>
    <numFmt numFmtId="171" formatCode="#,##0.0;[Red]\-#,##0.0"/>
    <numFmt numFmtId="172" formatCode="#,##0.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0"/>
      <color indexed="10"/>
      <name val="Arial"/>
      <family val="0"/>
    </font>
    <font>
      <sz val="10"/>
      <color indexed="10"/>
      <name val="MS Sans Serif"/>
      <family val="0"/>
    </font>
    <font>
      <b/>
      <sz val="10"/>
      <color indexed="10"/>
      <name val="MS Sans 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2" fontId="0" fillId="0" borderId="13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2" fontId="6" fillId="0" borderId="13" xfId="0" applyNumberFormat="1" applyFont="1" applyFill="1" applyBorder="1" applyAlignment="1" applyProtection="1">
      <alignment/>
      <protection/>
    </xf>
    <xf numFmtId="2" fontId="6" fillId="0" borderId="13" xfId="0" applyNumberFormat="1" applyFont="1" applyFill="1" applyBorder="1" applyAlignment="1" applyProtection="1">
      <alignment horizontal="center"/>
      <protection/>
    </xf>
    <xf numFmtId="2" fontId="6" fillId="0" borderId="21" xfId="0" applyNumberFormat="1" applyFont="1" applyFill="1" applyBorder="1" applyAlignment="1" applyProtection="1">
      <alignment horizontal="center"/>
      <protection/>
    </xf>
    <xf numFmtId="2" fontId="6" fillId="0" borderId="22" xfId="0" applyNumberFormat="1" applyFont="1" applyFill="1" applyBorder="1" applyAlignment="1" applyProtection="1">
      <alignment horizontal="center"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6" fillId="0" borderId="22" xfId="0" applyNumberFormat="1" applyFont="1" applyFill="1" applyBorder="1" applyAlignment="1" applyProtection="1">
      <alignment horizontal="center"/>
      <protection/>
    </xf>
    <xf numFmtId="8" fontId="8" fillId="0" borderId="0" xfId="0" applyNumberFormat="1" applyFont="1" applyFill="1" applyBorder="1" applyAlignment="1" applyProtection="1">
      <alignment/>
      <protection/>
    </xf>
    <xf numFmtId="8" fontId="8" fillId="0" borderId="0" xfId="0" applyNumberFormat="1" applyFont="1" applyFill="1" applyBorder="1" applyAlignment="1" applyProtection="1" quotePrefix="1">
      <alignment/>
      <protection/>
    </xf>
    <xf numFmtId="4" fontId="6" fillId="0" borderId="13" xfId="0" applyNumberFormat="1" applyFont="1" applyFill="1" applyBorder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0" fillId="0" borderId="14" xfId="0" applyNumberFormat="1" applyFont="1" applyFill="1" applyBorder="1" applyAlignment="1" applyProtection="1">
      <alignment/>
      <protection/>
    </xf>
    <xf numFmtId="40" fontId="0" fillId="0" borderId="13" xfId="44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7" fillId="0" borderId="13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167" fontId="0" fillId="0" borderId="0" xfId="59" applyFont="1" applyFill="1" applyBorder="1" applyAlignment="1" applyProtection="1">
      <alignment/>
      <protection/>
    </xf>
    <xf numFmtId="171" fontId="6" fillId="0" borderId="13" xfId="43" applyNumberFormat="1" applyFont="1" applyFill="1" applyBorder="1" applyAlignment="1" applyProtection="1">
      <alignment/>
      <protection/>
    </xf>
    <xf numFmtId="40" fontId="0" fillId="0" borderId="13" xfId="43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67" fontId="1" fillId="0" borderId="13" xfId="59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115" zoomScaleNormal="115" zoomScalePageLayoutView="0" workbookViewId="0" topLeftCell="A1">
      <selection activeCell="E4" sqref="E4"/>
    </sheetView>
  </sheetViews>
  <sheetFormatPr defaultColWidth="10.00390625" defaultRowHeight="12.75"/>
  <cols>
    <col min="1" max="1" width="2.57421875" style="2" customWidth="1"/>
    <col min="2" max="2" width="11.00390625" style="2" customWidth="1"/>
    <col min="3" max="5" width="10.00390625" style="1" customWidth="1"/>
    <col min="6" max="6" width="4.00390625" style="2" customWidth="1"/>
    <col min="7" max="7" width="8.28125" style="2" customWidth="1"/>
    <col min="8" max="8" width="4.00390625" style="2" customWidth="1"/>
    <col min="9" max="9" width="12.28125" style="2" customWidth="1"/>
    <col min="10" max="10" width="3.28125" style="2" customWidth="1"/>
    <col min="11" max="11" width="12.00390625" style="2" customWidth="1"/>
    <col min="12" max="16384" width="10.00390625" style="1" customWidth="1"/>
  </cols>
  <sheetData>
    <row r="1" spans="2:10" ht="12.75">
      <c r="B1" s="2" t="s">
        <v>0</v>
      </c>
      <c r="C1" s="9" t="s">
        <v>1</v>
      </c>
      <c r="D1" s="7"/>
      <c r="E1" s="7"/>
      <c r="F1" s="7"/>
      <c r="G1" s="7"/>
      <c r="H1" s="7"/>
      <c r="I1" s="8"/>
      <c r="J1" s="8"/>
    </row>
    <row r="3" spans="2:9" ht="12.75">
      <c r="B3" s="2" t="s">
        <v>2</v>
      </c>
      <c r="C3" s="25"/>
      <c r="D3" s="7"/>
      <c r="E3" s="7"/>
      <c r="F3" s="7"/>
      <c r="G3" s="7"/>
      <c r="H3" s="7"/>
      <c r="I3" s="8"/>
    </row>
    <row r="4" spans="3:9" ht="12.75">
      <c r="C4" s="9" t="s">
        <v>3</v>
      </c>
      <c r="D4" s="53"/>
      <c r="E4" s="54"/>
      <c r="F4" s="7"/>
      <c r="G4" s="7"/>
      <c r="H4" s="7"/>
      <c r="I4" s="8"/>
    </row>
    <row r="6" spans="1:8" ht="12.75">
      <c r="A6" s="3" t="s">
        <v>4</v>
      </c>
      <c r="B6" s="6" t="s">
        <v>0</v>
      </c>
      <c r="C6" s="7" t="s">
        <v>5</v>
      </c>
      <c r="D6" s="7"/>
      <c r="E6" s="7"/>
      <c r="F6" s="7"/>
      <c r="G6" s="8"/>
      <c r="H6" s="47" t="s">
        <v>50</v>
      </c>
    </row>
    <row r="7" ht="13.5" customHeight="1"/>
    <row r="8" spans="1:6" ht="13.5" customHeight="1">
      <c r="A8" s="3" t="s">
        <v>6</v>
      </c>
      <c r="B8" s="17" t="s">
        <v>0</v>
      </c>
      <c r="C8" s="18" t="s">
        <v>7</v>
      </c>
      <c r="D8" s="16"/>
      <c r="E8" s="16"/>
      <c r="F8" s="16"/>
    </row>
    <row r="9" spans="3:11" ht="13.5" customHeight="1">
      <c r="C9" s="10" t="s">
        <v>8</v>
      </c>
      <c r="D9" s="26"/>
      <c r="I9" s="16" t="s">
        <v>9</v>
      </c>
      <c r="K9" s="16" t="s">
        <v>10</v>
      </c>
    </row>
    <row r="10" spans="3:4" ht="12.75">
      <c r="C10" s="10" t="s">
        <v>11</v>
      </c>
      <c r="D10" s="49"/>
    </row>
    <row r="11" spans="3:9" ht="12.75">
      <c r="C11" s="10" t="s">
        <v>12</v>
      </c>
      <c r="D11" s="10" t="s">
        <v>52</v>
      </c>
      <c r="E11" s="38"/>
      <c r="G11" s="12" t="s">
        <v>13</v>
      </c>
      <c r="H11" s="12" t="s">
        <v>14</v>
      </c>
      <c r="I11" s="39">
        <f>E11</f>
        <v>0</v>
      </c>
    </row>
    <row r="12" spans="3:11" ht="12.75">
      <c r="C12" s="10" t="s">
        <v>15</v>
      </c>
      <c r="D12" s="10" t="s">
        <v>52</v>
      </c>
      <c r="E12" s="38"/>
      <c r="G12" s="12" t="s">
        <v>16</v>
      </c>
      <c r="H12" s="12" t="s">
        <v>14</v>
      </c>
      <c r="K12" s="39">
        <f>E12</f>
        <v>0</v>
      </c>
    </row>
    <row r="13" spans="8:11" ht="12.75">
      <c r="H13" s="12"/>
      <c r="K13" s="45"/>
    </row>
    <row r="14" spans="1:11" ht="12.75">
      <c r="A14" s="3" t="s">
        <v>17</v>
      </c>
      <c r="B14" s="6" t="s">
        <v>18</v>
      </c>
      <c r="C14" s="7"/>
      <c r="D14" s="8"/>
      <c r="E14" s="11" t="s">
        <v>13</v>
      </c>
      <c r="F14" s="12" t="s">
        <v>19</v>
      </c>
      <c r="G14" s="27">
        <v>0.09</v>
      </c>
      <c r="H14" s="12" t="s">
        <v>14</v>
      </c>
      <c r="I14" s="40">
        <f>E11*G14</f>
        <v>0</v>
      </c>
      <c r="K14" s="45"/>
    </row>
    <row r="15" spans="1:11" ht="12.75">
      <c r="A15" s="3"/>
      <c r="G15" s="28"/>
      <c r="H15" s="12"/>
      <c r="I15" s="12" t="s">
        <v>20</v>
      </c>
      <c r="K15" s="45"/>
    </row>
    <row r="16" spans="1:11" ht="12.75">
      <c r="A16" s="3" t="s">
        <v>21</v>
      </c>
      <c r="B16" s="6" t="s">
        <v>22</v>
      </c>
      <c r="C16" s="7"/>
      <c r="D16" s="7"/>
      <c r="E16" s="8"/>
      <c r="G16" s="27">
        <v>0.8</v>
      </c>
      <c r="H16" s="12" t="s">
        <v>19</v>
      </c>
      <c r="I16" s="39">
        <f>I11-I14</f>
        <v>0</v>
      </c>
      <c r="K16" s="45"/>
    </row>
    <row r="17" spans="1:11" ht="12.75">
      <c r="A17" s="3"/>
      <c r="G17" s="27">
        <v>0.8</v>
      </c>
      <c r="H17" s="12" t="s">
        <v>0</v>
      </c>
      <c r="I17" s="12" t="s">
        <v>14</v>
      </c>
      <c r="K17" s="39">
        <f>G17*K12</f>
        <v>0</v>
      </c>
    </row>
    <row r="18" spans="1:11" ht="12.75">
      <c r="A18" s="3"/>
      <c r="G18" s="29"/>
      <c r="I18" s="40">
        <f>I16*0.8</f>
        <v>0</v>
      </c>
      <c r="K18" s="45"/>
    </row>
    <row r="19" spans="1:11" ht="12.75">
      <c r="A19" s="3"/>
      <c r="G19" s="29"/>
      <c r="K19" s="45"/>
    </row>
    <row r="20" spans="1:11" ht="12.75">
      <c r="A20" s="3" t="s">
        <v>23</v>
      </c>
      <c r="B20" s="6" t="s">
        <v>24</v>
      </c>
      <c r="C20" s="7"/>
      <c r="D20" s="7"/>
      <c r="E20" s="8"/>
      <c r="G20" s="30">
        <v>1.1</v>
      </c>
      <c r="H20" s="12" t="s">
        <v>19</v>
      </c>
      <c r="I20" s="40">
        <f>I18*G20</f>
        <v>0</v>
      </c>
      <c r="K20" s="45"/>
    </row>
    <row r="21" spans="1:11" ht="12.75">
      <c r="A21" s="3"/>
      <c r="C21" s="6" t="s">
        <v>25</v>
      </c>
      <c r="D21" s="7"/>
      <c r="E21" s="8"/>
      <c r="G21" s="30">
        <v>1.1</v>
      </c>
      <c r="H21" s="12" t="s">
        <v>19</v>
      </c>
      <c r="K21" s="39">
        <v>11.3</v>
      </c>
    </row>
    <row r="22" ht="13.5" customHeight="1">
      <c r="A22" s="3"/>
    </row>
    <row r="23" spans="1:5" ht="13.5" customHeight="1">
      <c r="A23" s="3" t="s">
        <v>26</v>
      </c>
      <c r="B23" s="17" t="s">
        <v>27</v>
      </c>
      <c r="C23" s="19"/>
      <c r="D23" s="19"/>
      <c r="E23" s="18"/>
    </row>
    <row r="24" spans="1:7" ht="12.75">
      <c r="A24" s="3"/>
      <c r="C24" s="13" t="s">
        <v>28</v>
      </c>
      <c r="D24" s="13" t="s">
        <v>29</v>
      </c>
      <c r="E24" s="13" t="s">
        <v>30</v>
      </c>
      <c r="G24" s="29"/>
    </row>
    <row r="25" spans="1:11" ht="12.75">
      <c r="A25" s="3"/>
      <c r="B25" s="10" t="s">
        <v>31</v>
      </c>
      <c r="C25" s="14">
        <v>1</v>
      </c>
      <c r="D25" s="14">
        <v>1</v>
      </c>
      <c r="E25" s="14">
        <v>0.5</v>
      </c>
      <c r="G25" s="31"/>
      <c r="I25" s="40">
        <f>G25*I20</f>
        <v>0</v>
      </c>
      <c r="J25" s="5"/>
      <c r="K25" s="40">
        <f>G25*K21</f>
        <v>0</v>
      </c>
    </row>
    <row r="26" spans="1:11" ht="12.75">
      <c r="A26" s="3"/>
      <c r="B26" s="10" t="s">
        <v>32</v>
      </c>
      <c r="C26" s="14">
        <v>0.9</v>
      </c>
      <c r="D26" s="14">
        <v>0.8</v>
      </c>
      <c r="E26" s="14">
        <v>0.6</v>
      </c>
      <c r="G26" s="31">
        <v>0</v>
      </c>
      <c r="I26" s="40">
        <f>G26*I20</f>
        <v>0</v>
      </c>
      <c r="J26" s="5"/>
      <c r="K26" s="40">
        <f>G26*K21</f>
        <v>0</v>
      </c>
    </row>
    <row r="27" spans="1:11" ht="12.75">
      <c r="A27" s="3"/>
      <c r="B27" s="10" t="s">
        <v>33</v>
      </c>
      <c r="C27" s="14">
        <v>0.8</v>
      </c>
      <c r="D27" s="14">
        <v>0.7</v>
      </c>
      <c r="E27" s="14">
        <v>0.6</v>
      </c>
      <c r="G27" s="31">
        <v>0.8</v>
      </c>
      <c r="I27" s="40">
        <f>G27*I20</f>
        <v>0</v>
      </c>
      <c r="J27" s="5"/>
      <c r="K27" s="40">
        <f>G27*K21</f>
        <v>9.040000000000001</v>
      </c>
    </row>
    <row r="28" spans="1:5" ht="12.75">
      <c r="A28" s="3"/>
      <c r="C28" s="5"/>
      <c r="D28" s="5"/>
      <c r="E28" s="5"/>
    </row>
    <row r="29" spans="1:7" ht="12.75">
      <c r="A29" s="3" t="s">
        <v>34</v>
      </c>
      <c r="B29" s="6" t="s">
        <v>35</v>
      </c>
      <c r="C29" s="7"/>
      <c r="D29" s="7"/>
      <c r="E29" s="7"/>
      <c r="F29" s="7"/>
      <c r="G29" s="8"/>
    </row>
    <row r="30" ht="13.5" customHeight="1">
      <c r="A30" s="3"/>
    </row>
    <row r="31" spans="1:5" ht="13.5" customHeight="1">
      <c r="A31" s="3"/>
      <c r="B31" s="20" t="s">
        <v>36</v>
      </c>
      <c r="C31" s="19"/>
      <c r="D31" s="21" t="s">
        <v>37</v>
      </c>
      <c r="E31" s="32">
        <v>0</v>
      </c>
    </row>
    <row r="32" spans="1:5" ht="13.5" customHeight="1">
      <c r="A32" s="3"/>
      <c r="D32" s="22" t="s">
        <v>38</v>
      </c>
      <c r="E32" s="33"/>
    </row>
    <row r="33" spans="1:5" ht="13.5" customHeight="1">
      <c r="A33" s="3"/>
      <c r="B33" s="20" t="s">
        <v>29</v>
      </c>
      <c r="C33" s="19"/>
      <c r="D33" s="10" t="s">
        <v>37</v>
      </c>
      <c r="E33" s="34">
        <v>0</v>
      </c>
    </row>
    <row r="34" spans="1:5" ht="13.5" customHeight="1">
      <c r="A34" s="3"/>
      <c r="D34" s="22" t="s">
        <v>38</v>
      </c>
      <c r="E34" s="35">
        <v>0</v>
      </c>
    </row>
    <row r="35" spans="1:5" ht="13.5" customHeight="1">
      <c r="A35" s="3"/>
      <c r="B35" s="20" t="s">
        <v>30</v>
      </c>
      <c r="C35" s="19"/>
      <c r="D35" s="21" t="s">
        <v>37</v>
      </c>
      <c r="E35" s="34"/>
    </row>
    <row r="36" spans="1:6" ht="13.5" customHeight="1">
      <c r="A36" s="3"/>
      <c r="D36" s="22" t="s">
        <v>38</v>
      </c>
      <c r="E36" s="35">
        <v>0</v>
      </c>
      <c r="F36" s="2" t="s">
        <v>0</v>
      </c>
    </row>
    <row r="37" ht="12.75">
      <c r="A37" s="3"/>
    </row>
    <row r="38" spans="1:9" ht="12.75">
      <c r="A38" s="3"/>
      <c r="B38" s="10" t="s">
        <v>12</v>
      </c>
      <c r="C38" s="10" t="s">
        <v>28</v>
      </c>
      <c r="D38" s="40">
        <f>E31+E32/2</f>
        <v>0</v>
      </c>
      <c r="E38" s="40">
        <f>I27</f>
        <v>0</v>
      </c>
      <c r="I38" s="43">
        <f>D38*E38</f>
        <v>0</v>
      </c>
    </row>
    <row r="39" spans="1:9" ht="12.75">
      <c r="A39" s="3"/>
      <c r="C39" s="10" t="s">
        <v>29</v>
      </c>
      <c r="D39" s="10"/>
      <c r="E39" s="40">
        <v>0</v>
      </c>
      <c r="I39" s="50">
        <f>D39*E39</f>
        <v>0</v>
      </c>
    </row>
    <row r="40" spans="1:9" ht="12.75">
      <c r="A40" s="3"/>
      <c r="C40" s="10" t="s">
        <v>30</v>
      </c>
      <c r="D40" s="10">
        <f>E35+E36*0.6</f>
        <v>0</v>
      </c>
      <c r="E40" s="40">
        <f>I27</f>
        <v>0</v>
      </c>
      <c r="I40" s="50">
        <f>D40*E40</f>
        <v>0</v>
      </c>
    </row>
    <row r="41" spans="1:5" ht="12.75">
      <c r="A41" s="3"/>
      <c r="E41" s="44"/>
    </row>
    <row r="42" spans="1:11" ht="12.75">
      <c r="A42" s="3"/>
      <c r="B42" s="10" t="s">
        <v>15</v>
      </c>
      <c r="C42" s="10" t="s">
        <v>28</v>
      </c>
      <c r="D42" s="40">
        <f>E31+E32/2</f>
        <v>0</v>
      </c>
      <c r="E42" s="40">
        <f>K27</f>
        <v>9.040000000000001</v>
      </c>
      <c r="K42" s="39">
        <f>D42*E42</f>
        <v>0</v>
      </c>
    </row>
    <row r="43" spans="3:11" ht="12.75">
      <c r="C43" s="10" t="s">
        <v>29</v>
      </c>
      <c r="D43" s="10"/>
      <c r="E43" s="40">
        <v>0</v>
      </c>
      <c r="K43" s="50">
        <f>D43*E43</f>
        <v>0</v>
      </c>
    </row>
    <row r="44" spans="3:11" ht="12.75">
      <c r="C44" s="10" t="s">
        <v>30</v>
      </c>
      <c r="D44" s="10">
        <f>E35+E36*0.6</f>
        <v>0</v>
      </c>
      <c r="E44" s="40">
        <f>K27</f>
        <v>9.040000000000001</v>
      </c>
      <c r="K44" s="39">
        <f>D44*E44</f>
        <v>0</v>
      </c>
    </row>
    <row r="45" ht="13.5" customHeight="1">
      <c r="K45" s="4"/>
    </row>
    <row r="46" spans="2:11" ht="13.5" customHeight="1">
      <c r="B46" s="6" t="s">
        <v>39</v>
      </c>
      <c r="C46" s="7"/>
      <c r="D46" s="8"/>
      <c r="I46" s="10" t="s">
        <v>12</v>
      </c>
      <c r="K46" s="42">
        <f>I38+I39+I40</f>
        <v>0</v>
      </c>
    </row>
    <row r="47" spans="9:11" ht="13.5" customHeight="1">
      <c r="I47" s="10" t="s">
        <v>10</v>
      </c>
      <c r="K47" s="42">
        <f>K42+K43+K44</f>
        <v>0</v>
      </c>
    </row>
    <row r="48" spans="2:11" ht="12.75">
      <c r="B48" s="6" t="s">
        <v>40</v>
      </c>
      <c r="C48" s="8"/>
      <c r="K48" s="4"/>
    </row>
    <row r="49" ht="13.5" customHeight="1">
      <c r="K49" s="4"/>
    </row>
    <row r="50" spans="2:11" ht="13.5" customHeight="1">
      <c r="B50" s="2" t="s">
        <v>41</v>
      </c>
      <c r="E50" s="45"/>
      <c r="F50" s="23" t="s">
        <v>19</v>
      </c>
      <c r="G50" s="40">
        <f>E31+E32*0.6</f>
        <v>0</v>
      </c>
      <c r="H50" s="23" t="s">
        <v>14</v>
      </c>
      <c r="I50" s="15">
        <v>0.05</v>
      </c>
      <c r="K50" s="42">
        <f>E50*G50*I50</f>
        <v>0</v>
      </c>
    </row>
    <row r="51" ht="12.75">
      <c r="K51" s="4"/>
    </row>
    <row r="52" ht="12.75">
      <c r="K52" s="4"/>
    </row>
    <row r="53" spans="2:11" ht="12.75">
      <c r="B53" s="6" t="s">
        <v>42</v>
      </c>
      <c r="C53" s="7"/>
      <c r="D53" s="7"/>
      <c r="E53" s="8"/>
      <c r="K53" s="4"/>
    </row>
    <row r="54" ht="12.75">
      <c r="K54" s="4"/>
    </row>
    <row r="55" spans="2:12" ht="12.75">
      <c r="B55" s="24" t="s">
        <v>43</v>
      </c>
      <c r="C55" s="2" t="s">
        <v>44</v>
      </c>
      <c r="J55" s="48"/>
      <c r="K55" s="41">
        <f>SUM(K46+K50)</f>
        <v>0</v>
      </c>
      <c r="L55" s="36"/>
    </row>
    <row r="56" spans="2:12" ht="12.75">
      <c r="B56" s="24" t="s">
        <v>45</v>
      </c>
      <c r="C56" s="2" t="s">
        <v>46</v>
      </c>
      <c r="K56" s="41">
        <f>K47</f>
        <v>0</v>
      </c>
      <c r="L56" s="37"/>
    </row>
    <row r="57" spans="2:12" ht="12.75">
      <c r="B57" s="24" t="s">
        <v>47</v>
      </c>
      <c r="C57" s="2" t="s">
        <v>48</v>
      </c>
      <c r="K57" s="46">
        <v>65</v>
      </c>
      <c r="L57" s="36"/>
    </row>
    <row r="58" spans="3:11" ht="12.75">
      <c r="C58" s="3" t="s">
        <v>49</v>
      </c>
      <c r="I58" s="51" t="s">
        <v>51</v>
      </c>
      <c r="K58" s="52">
        <f>SUM(K55:K57)</f>
        <v>65</v>
      </c>
    </row>
    <row r="59" ht="12.75">
      <c r="C59" s="3"/>
    </row>
  </sheetData>
  <sheetProtection/>
  <printOptions gridLines="1"/>
  <pageMargins left="0.8" right="0.8" top="0.97" bottom="0.55" header="0.5" footer="0.5"/>
  <pageSetup horizontalDpi="600" verticalDpi="600" orientation="portrait" paperSize="9" scale="87" r:id="rId1"/>
  <headerFooter alignWithMargins="0">
    <oddHeader>&amp;C&amp;F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mgabriele</dc:creator>
  <cp:keywords/>
  <dc:description/>
  <cp:lastModifiedBy>mgabriele</cp:lastModifiedBy>
  <cp:lastPrinted>2003-05-29T15:29:54Z</cp:lastPrinted>
  <dcterms:created xsi:type="dcterms:W3CDTF">2002-04-19T10:45:06Z</dcterms:created>
  <dcterms:modified xsi:type="dcterms:W3CDTF">2019-02-11T17:13:21Z</dcterms:modified>
  <cp:category/>
  <cp:version/>
  <cp:contentType/>
  <cp:contentStatus/>
</cp:coreProperties>
</file>